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300B3B44-AF92-47A8-971F-42F8159C6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B49" i="1"/>
  <c r="B8" i="5"/>
  <c r="B42" i="1"/>
  <c r="B6" i="4"/>
  <c r="B9" i="4" s="1"/>
  <c r="B52" i="1" l="1"/>
  <c r="B5" i="7"/>
  <c r="B13" i="6" l="1"/>
</calcChain>
</file>

<file path=xl/sharedStrings.xml><?xml version="1.0" encoding="utf-8"?>
<sst xmlns="http://schemas.openxmlformats.org/spreadsheetml/2006/main" count="140" uniqueCount="91">
  <si>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</si>
  <si>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</si>
  <si>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</si>
  <si>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</si>
  <si>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</si>
  <si>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</si>
  <si>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</si>
  <si>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</si>
  <si>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</si>
  <si>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</si>
  <si>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</si>
  <si>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</si>
  <si>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</si>
  <si>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</si>
  <si>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</si>
  <si>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</si>
  <si>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</si>
  <si>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генетического анализа</t>
  </si>
  <si>
    <t>Оплата курса реабилитации в РЦ «Преодоление»</t>
  </si>
  <si>
    <t>Оплата мед. оборудования и мед. расходных материалов</t>
  </si>
  <si>
    <t>Оплата мед.препаратов</t>
  </si>
  <si>
    <t>Оплата протеза</t>
  </si>
  <si>
    <t>Оплата кресла-коляски</t>
  </si>
  <si>
    <t xml:space="preserve">Оплата курса реабилитации </t>
  </si>
  <si>
    <t>Оплата айтрекера</t>
  </si>
  <si>
    <t>Оплата операции в ИВЗЧЛО</t>
  </si>
  <si>
    <t>Оплата курса реабилитации в РЦ «Арисс"</t>
  </si>
  <si>
    <t xml:space="preserve"> Программа «Адресная помощь» – август 2024</t>
  </si>
  <si>
    <t xml:space="preserve"> Программа «Системная помощь» –  август 2024</t>
  </si>
  <si>
    <t xml:space="preserve"> Программа «Коробка храбрости» – август 2024</t>
  </si>
  <si>
    <t xml:space="preserve"> Программа «Помощь семьям с тяжелобольными детьми» – август 2024</t>
  </si>
  <si>
    <t xml:space="preserve"> Программа «Уроки доброты» – август 2024</t>
  </si>
  <si>
    <t>Расходы на мероприятия</t>
  </si>
  <si>
    <t>Оплата полиграфической продукции</t>
  </si>
  <si>
    <t>Оплата  транспортного обслуживания</t>
  </si>
  <si>
    <t>ЯОДКБ г.Ярославля</t>
  </si>
  <si>
    <t>Оплата доставки мед.оборудования</t>
  </si>
  <si>
    <t>Иванова Ульяна</t>
  </si>
  <si>
    <t>Оплата курса реабилитации в РЦ «Альмадея»</t>
  </si>
  <si>
    <t>Богатов Максим</t>
  </si>
  <si>
    <t>Оплата обследования в клинике им.Блохина</t>
  </si>
  <si>
    <t>Микуленок Ульяна</t>
  </si>
  <si>
    <t>Мамаева Наталья</t>
  </si>
  <si>
    <t>Оплата курса реабилитации в РЦ «Янтарь»</t>
  </si>
  <si>
    <t>Патлусов Сергей</t>
  </si>
  <si>
    <t>Сергеева Юлия</t>
  </si>
  <si>
    <t>Оплата лечения в клиническом госпитале Лапино</t>
  </si>
  <si>
    <t xml:space="preserve">Кожевников Игорь </t>
  </si>
  <si>
    <t>Васин Михаил</t>
  </si>
  <si>
    <t>Оплата операции СДР в НИКИ педиатрии им.ак.Вельтищева (Пирогова)</t>
  </si>
  <si>
    <t>Кадач Дарья</t>
  </si>
  <si>
    <t>Мальшаков Ярослав</t>
  </si>
  <si>
    <t>Оплата спец. питания</t>
  </si>
  <si>
    <t>Зиннатуллин Эмир</t>
  </si>
  <si>
    <t>Оплата курса реабилитации в РЦ «Времена года"</t>
  </si>
  <si>
    <t>Севостьянов Давид</t>
  </si>
  <si>
    <t>Оплата корсета</t>
  </si>
  <si>
    <t>Тихонов Иван</t>
  </si>
  <si>
    <t>Чижиченко Александр</t>
  </si>
  <si>
    <t>Лукина Варвара</t>
  </si>
  <si>
    <t>Оплата лечения в клинике Charite Universitatsmedizin Berlin</t>
  </si>
  <si>
    <t xml:space="preserve">Бабинцев Глеб </t>
  </si>
  <si>
    <t xml:space="preserve">Кодачигова Софья </t>
  </si>
  <si>
    <t xml:space="preserve">Шибина Ульяна </t>
  </si>
  <si>
    <t>Борин Иван</t>
  </si>
  <si>
    <t>Оплата вкладышей для слуховых аппаратов</t>
  </si>
  <si>
    <t>Клочко Олег</t>
  </si>
  <si>
    <t>Оплата курса реабилитации в РЦ "НИКА"</t>
  </si>
  <si>
    <t>Князькина Устинья</t>
  </si>
  <si>
    <t xml:space="preserve">Капелюшный Алексей </t>
  </si>
  <si>
    <t>Оплата курса реабилитации в РЦ «Нейрофит"</t>
  </si>
  <si>
    <t>Назаров Захар</t>
  </si>
  <si>
    <t>Воропаев Даниил</t>
  </si>
  <si>
    <t>Оплата обследования в клинике "Томоград"</t>
  </si>
  <si>
    <t>Киселева Анна</t>
  </si>
  <si>
    <t>Селезнев Александр</t>
  </si>
  <si>
    <t>Самсонова Ирина</t>
  </si>
  <si>
    <t xml:space="preserve">Мораова Светлана </t>
  </si>
  <si>
    <t>Мельчаков Сергей</t>
  </si>
  <si>
    <t>Санжаренко Александр</t>
  </si>
  <si>
    <t xml:space="preserve">Павперов Эмиль </t>
  </si>
  <si>
    <t>Дымчикова Дарима</t>
  </si>
  <si>
    <t>Оплата курса реабилитации в РЦ «Адели-Пенза»</t>
  </si>
  <si>
    <t>Лукьянова Ульяна</t>
  </si>
  <si>
    <t>Шапошников Арсений</t>
  </si>
  <si>
    <t>Оплата курса реабилитации в РЦ «Родник»</t>
  </si>
  <si>
    <t>Караськова Эвелина</t>
  </si>
  <si>
    <t>Мигунов Матвей</t>
  </si>
  <si>
    <t>Оплата курса реабилитации в РЦ «Шаг вперед"</t>
  </si>
  <si>
    <t xml:space="preserve">Гребнева Мария </t>
  </si>
  <si>
    <t xml:space="preserve">Кокорин Ратмир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</si>
</sst>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/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/>
    <xf numFmtId="14" fontId="2" fillId="0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/>
    <xf numFmtId="4" fontId="0" fillId="0" borderId="0" xfId="0" applyNumberFormat="1" applyFill="1" applyAlignment="1">
      <alignment horizontal="right" vertical="top"/>
    </xf>
    <xf numFmtId="0" fontId="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zoomScaleNormal="100" workbookViewId="0">
      <selection activeCell="F41" sqref="F41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A1"/>
      <c r="B1"/>
      <c r="C1" s="33" t="s">
        <v>27</v>
      </c>
      <c r="D1" s="34"/>
    </row>
    <row r="2" spans="1:6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6" x14ac:dyDescent="0.25">
      <c r="A3" s="36" t="s">
        <v>3</v>
      </c>
      <c r="B3" s="36"/>
      <c r="C3" s="36"/>
      <c r="D3" s="36"/>
    </row>
    <row r="4" spans="1:6" x14ac:dyDescent="0.25">
      <c r="A4" s="41">
        <v>45506</v>
      </c>
      <c r="B4" s="42">
        <v>348200</v>
      </c>
      <c r="C4" s="43" t="s">
        <v>82</v>
      </c>
      <c r="D4" s="43" t="s">
        <v>83</v>
      </c>
    </row>
    <row r="5" spans="1:6" x14ac:dyDescent="0.25">
      <c r="A5" s="41">
        <v>45506</v>
      </c>
      <c r="B5" s="42">
        <v>347100</v>
      </c>
      <c r="C5" s="43" t="s">
        <v>85</v>
      </c>
      <c r="D5" s="43" t="s">
        <v>86</v>
      </c>
    </row>
    <row r="6" spans="1:6" x14ac:dyDescent="0.25">
      <c r="A6" s="41">
        <v>45509</v>
      </c>
      <c r="B6" s="42">
        <v>296100</v>
      </c>
      <c r="C6" s="43" t="s">
        <v>25</v>
      </c>
      <c r="D6" s="43" t="s">
        <v>37</v>
      </c>
    </row>
    <row r="7" spans="1:6" x14ac:dyDescent="0.25">
      <c r="A7" s="41">
        <v>45509</v>
      </c>
      <c r="B7" s="44">
        <v>240800</v>
      </c>
      <c r="C7" s="43" t="s">
        <v>38</v>
      </c>
      <c r="D7" s="43" t="s">
        <v>39</v>
      </c>
    </row>
    <row r="8" spans="1:6" customFormat="1" ht="22.5" customHeight="1" x14ac:dyDescent="0.25">
      <c r="A8" s="41">
        <v>45511</v>
      </c>
      <c r="B8" s="42">
        <v>235000</v>
      </c>
      <c r="C8" s="43" t="s">
        <v>40</v>
      </c>
      <c r="D8" s="43" t="s">
        <v>41</v>
      </c>
      <c r="E8" s="15"/>
      <c r="F8" s="15"/>
    </row>
    <row r="9" spans="1:6" customFormat="1" ht="21.75" customHeight="1" x14ac:dyDescent="0.25">
      <c r="A9" s="41">
        <v>45512</v>
      </c>
      <c r="B9" s="42">
        <v>385000</v>
      </c>
      <c r="C9" s="43" t="s">
        <v>10</v>
      </c>
      <c r="D9" s="43" t="s">
        <v>42</v>
      </c>
      <c r="E9" s="15"/>
      <c r="F9" s="15"/>
    </row>
    <row r="10" spans="1:6" customFormat="1" ht="21" customHeight="1" x14ac:dyDescent="0.25">
      <c r="A10" s="41">
        <v>45512</v>
      </c>
      <c r="B10" s="42">
        <v>525000</v>
      </c>
      <c r="C10" s="43" t="s">
        <v>43</v>
      </c>
      <c r="D10" s="43" t="s">
        <v>44</v>
      </c>
      <c r="E10" s="15"/>
      <c r="F10" s="15"/>
    </row>
    <row r="11" spans="1:6" customFormat="1" ht="22.5" customHeight="1" x14ac:dyDescent="0.25">
      <c r="A11" s="41">
        <v>45512</v>
      </c>
      <c r="B11" s="42">
        <v>96200</v>
      </c>
      <c r="C11" s="43" t="s">
        <v>17</v>
      </c>
      <c r="D11" s="43" t="s">
        <v>45</v>
      </c>
      <c r="E11" s="15"/>
      <c r="F11" s="15"/>
    </row>
    <row r="12" spans="1:6" customFormat="1" ht="26.25" customHeight="1" x14ac:dyDescent="0.25">
      <c r="A12" s="41">
        <v>45512</v>
      </c>
      <c r="B12" s="42">
        <v>1000000</v>
      </c>
      <c r="C12" s="43" t="s">
        <v>46</v>
      </c>
      <c r="D12" s="43" t="s">
        <v>47</v>
      </c>
      <c r="E12" s="15"/>
      <c r="F12" s="15"/>
    </row>
    <row r="13" spans="1:6" customFormat="1" ht="36" customHeight="1" x14ac:dyDescent="0.25">
      <c r="A13" s="41">
        <v>45517</v>
      </c>
      <c r="B13" s="42">
        <v>394862.55</v>
      </c>
      <c r="C13" s="43" t="s">
        <v>49</v>
      </c>
      <c r="D13" s="43" t="s">
        <v>50</v>
      </c>
      <c r="E13" s="15"/>
      <c r="F13" s="15"/>
    </row>
    <row r="14" spans="1:6" customFormat="1" ht="28.5" customHeight="1" x14ac:dyDescent="0.25">
      <c r="A14" s="41">
        <v>45517</v>
      </c>
      <c r="B14" s="42">
        <v>228500</v>
      </c>
      <c r="C14" s="43" t="s">
        <v>25</v>
      </c>
      <c r="D14" s="43" t="s">
        <v>51</v>
      </c>
      <c r="E14" s="15"/>
      <c r="F14" s="15"/>
    </row>
    <row r="15" spans="1:6" customFormat="1" ht="28.5" customHeight="1" x14ac:dyDescent="0.25">
      <c r="A15" s="41">
        <v>45517</v>
      </c>
      <c r="B15" s="42">
        <v>640200</v>
      </c>
      <c r="C15" s="43" t="s">
        <v>54</v>
      </c>
      <c r="D15" s="43" t="s">
        <v>55</v>
      </c>
      <c r="E15" s="15"/>
      <c r="F15" s="15"/>
    </row>
    <row r="16" spans="1:6" customFormat="1" ht="26.25" customHeight="1" x14ac:dyDescent="0.25">
      <c r="A16" s="41">
        <v>45520</v>
      </c>
      <c r="B16" s="42">
        <v>87500</v>
      </c>
      <c r="C16" s="43" t="s">
        <v>10</v>
      </c>
      <c r="D16" s="43" t="s">
        <v>59</v>
      </c>
      <c r="E16" s="15"/>
      <c r="F16" s="15"/>
    </row>
    <row r="17" spans="1:6" customFormat="1" ht="33" customHeight="1" x14ac:dyDescent="0.25">
      <c r="A17" s="41">
        <v>45525</v>
      </c>
      <c r="B17" s="42">
        <v>6627003.9000000004</v>
      </c>
      <c r="C17" s="43" t="s">
        <v>60</v>
      </c>
      <c r="D17" s="43" t="s">
        <v>61</v>
      </c>
      <c r="E17" s="15"/>
      <c r="F17" s="15"/>
    </row>
    <row r="18" spans="1:6" customFormat="1" ht="24.75" customHeight="1" x14ac:dyDescent="0.25">
      <c r="A18" s="41">
        <v>45525</v>
      </c>
      <c r="B18" s="42">
        <v>665280</v>
      </c>
      <c r="C18" s="43" t="s">
        <v>18</v>
      </c>
      <c r="D18" s="43" t="s">
        <v>62</v>
      </c>
      <c r="E18" s="15"/>
      <c r="F18" s="16"/>
    </row>
    <row r="19" spans="1:6" customFormat="1" ht="21" customHeight="1" x14ac:dyDescent="0.25">
      <c r="A19" s="41">
        <v>45525</v>
      </c>
      <c r="B19" s="42">
        <v>1050000</v>
      </c>
      <c r="C19" s="43" t="s">
        <v>10</v>
      </c>
      <c r="D19" s="43" t="s">
        <v>63</v>
      </c>
      <c r="E19" s="15"/>
      <c r="F19" s="16"/>
    </row>
    <row r="20" spans="1:6" customFormat="1" ht="24.75" customHeight="1" x14ac:dyDescent="0.25">
      <c r="A20" s="41">
        <v>45526</v>
      </c>
      <c r="B20" s="42">
        <v>120000</v>
      </c>
      <c r="C20" s="43" t="s">
        <v>26</v>
      </c>
      <c r="D20" s="43" t="s">
        <v>66</v>
      </c>
      <c r="E20" s="15"/>
      <c r="F20" s="16"/>
    </row>
    <row r="21" spans="1:6" customFormat="1" ht="30" customHeight="1" x14ac:dyDescent="0.25">
      <c r="A21" s="41">
        <v>45526</v>
      </c>
      <c r="B21" s="42">
        <v>301000</v>
      </c>
      <c r="C21" s="43" t="s">
        <v>67</v>
      </c>
      <c r="D21" s="43" t="s">
        <v>68</v>
      </c>
      <c r="E21" s="15"/>
      <c r="F21" s="16"/>
    </row>
    <row r="22" spans="1:6" customFormat="1" ht="30" customHeight="1" x14ac:dyDescent="0.25">
      <c r="A22" s="41">
        <v>45530</v>
      </c>
      <c r="B22" s="42">
        <v>288000</v>
      </c>
      <c r="C22" s="43" t="s">
        <v>70</v>
      </c>
      <c r="D22" s="43" t="s">
        <v>71</v>
      </c>
      <c r="E22" s="15"/>
      <c r="F22" s="16"/>
    </row>
    <row r="23" spans="1:6" customFormat="1" ht="26.25" customHeight="1" x14ac:dyDescent="0.25">
      <c r="A23" s="41">
        <v>45530</v>
      </c>
      <c r="B23" s="44">
        <v>525000</v>
      </c>
      <c r="C23" s="43" t="s">
        <v>10</v>
      </c>
      <c r="D23" s="43" t="s">
        <v>72</v>
      </c>
      <c r="E23" s="15"/>
      <c r="F23" s="16"/>
    </row>
    <row r="24" spans="1:6" customFormat="1" ht="26.25" customHeight="1" x14ac:dyDescent="0.25">
      <c r="A24" s="41">
        <v>45530</v>
      </c>
      <c r="B24" s="44">
        <v>8150</v>
      </c>
      <c r="C24" s="43" t="s">
        <v>73</v>
      </c>
      <c r="D24" s="43" t="s">
        <v>74</v>
      </c>
      <c r="E24" s="15"/>
      <c r="F24" s="16"/>
    </row>
    <row r="25" spans="1:6" customFormat="1" ht="27.75" customHeight="1" x14ac:dyDescent="0.25">
      <c r="A25" s="41">
        <v>45530</v>
      </c>
      <c r="B25" s="42">
        <v>256000</v>
      </c>
      <c r="C25" s="43" t="s">
        <v>23</v>
      </c>
      <c r="D25" s="43" t="s">
        <v>75</v>
      </c>
      <c r="E25" s="15"/>
      <c r="F25" s="15"/>
    </row>
    <row r="26" spans="1:6" customFormat="1" ht="27.75" customHeight="1" x14ac:dyDescent="0.25">
      <c r="A26" s="41">
        <v>45530</v>
      </c>
      <c r="B26" s="42">
        <v>96200</v>
      </c>
      <c r="C26" s="43" t="s">
        <v>17</v>
      </c>
      <c r="D26" s="43" t="s">
        <v>76</v>
      </c>
      <c r="E26" s="15"/>
      <c r="F26" s="15"/>
    </row>
    <row r="27" spans="1:6" customFormat="1" ht="27.75" customHeight="1" x14ac:dyDescent="0.25">
      <c r="A27" s="41">
        <v>45532</v>
      </c>
      <c r="B27" s="42">
        <v>120000</v>
      </c>
      <c r="C27" s="43" t="s">
        <v>26</v>
      </c>
      <c r="D27" s="43" t="s">
        <v>77</v>
      </c>
      <c r="E27" s="15"/>
      <c r="F27" s="15"/>
    </row>
    <row r="28" spans="1:6" customFormat="1" ht="27.75" customHeight="1" x14ac:dyDescent="0.25">
      <c r="A28" s="41">
        <v>45532</v>
      </c>
      <c r="B28" s="42">
        <v>288750</v>
      </c>
      <c r="C28" s="43" t="s">
        <v>43</v>
      </c>
      <c r="D28" s="43" t="s">
        <v>78</v>
      </c>
      <c r="E28" s="15"/>
      <c r="F28" s="15"/>
    </row>
    <row r="29" spans="1:6" customFormat="1" ht="27.75" customHeight="1" x14ac:dyDescent="0.25">
      <c r="A29" s="41">
        <v>45532</v>
      </c>
      <c r="B29" s="42">
        <v>120000</v>
      </c>
      <c r="C29" s="43" t="s">
        <v>26</v>
      </c>
      <c r="D29" s="43" t="s">
        <v>79</v>
      </c>
      <c r="E29" s="15"/>
      <c r="F29" s="15"/>
    </row>
    <row r="30" spans="1:6" customFormat="1" ht="27.75" customHeight="1" x14ac:dyDescent="0.25">
      <c r="A30" s="41">
        <v>45532</v>
      </c>
      <c r="B30" s="42">
        <v>448140</v>
      </c>
      <c r="C30" s="43" t="s">
        <v>54</v>
      </c>
      <c r="D30" s="43" t="s">
        <v>55</v>
      </c>
      <c r="E30" s="15"/>
      <c r="F30" s="15"/>
    </row>
    <row r="31" spans="1:6" customFormat="1" ht="27.75" customHeight="1" x14ac:dyDescent="0.25">
      <c r="A31" s="41">
        <v>45532</v>
      </c>
      <c r="B31" s="42">
        <v>515640</v>
      </c>
      <c r="C31" s="43" t="s">
        <v>54</v>
      </c>
      <c r="D31" s="43" t="s">
        <v>80</v>
      </c>
      <c r="E31" s="15"/>
      <c r="F31" s="15"/>
    </row>
    <row r="32" spans="1:6" customFormat="1" ht="27.75" customHeight="1" x14ac:dyDescent="0.25">
      <c r="A32" s="41">
        <v>45533</v>
      </c>
      <c r="B32" s="42">
        <v>297400</v>
      </c>
      <c r="C32" s="43" t="s">
        <v>88</v>
      </c>
      <c r="D32" s="43" t="s">
        <v>89</v>
      </c>
      <c r="E32" s="15"/>
      <c r="F32" s="15"/>
    </row>
    <row r="33" spans="1:7" customFormat="1" ht="27.75" customHeight="1" x14ac:dyDescent="0.25">
      <c r="A33" s="41">
        <v>45534</v>
      </c>
      <c r="B33" s="42">
        <v>735000</v>
      </c>
      <c r="C33" s="43" t="s">
        <v>10</v>
      </c>
      <c r="D33" s="43" t="s">
        <v>81</v>
      </c>
      <c r="E33" s="15"/>
      <c r="F33" s="15"/>
    </row>
    <row r="34" spans="1:7" customFormat="1" ht="33.75" customHeight="1" x14ac:dyDescent="0.25">
      <c r="A34" s="31" t="s">
        <v>5</v>
      </c>
      <c r="B34" s="32">
        <f>SUM(B4:B33)</f>
        <v>17286026.449999999</v>
      </c>
      <c r="C34" s="32">
        <f>B34-B17</f>
        <v>10659022.549999999</v>
      </c>
      <c r="D34" s="32">
        <v>10659022.550000001</v>
      </c>
      <c r="E34" s="15"/>
      <c r="F34" s="16"/>
      <c r="G34" s="23"/>
    </row>
    <row r="35" spans="1:7" customFormat="1" ht="33.75" customHeight="1" x14ac:dyDescent="0.25">
      <c r="A35" s="45" t="s">
        <v>8</v>
      </c>
      <c r="B35" s="46"/>
      <c r="C35" s="46"/>
      <c r="D35" s="47"/>
      <c r="E35" s="48"/>
      <c r="F35" s="48"/>
      <c r="G35" s="23"/>
    </row>
    <row r="36" spans="1:7" customFormat="1" ht="24.75" customHeight="1" x14ac:dyDescent="0.25">
      <c r="A36" s="41">
        <v>45506</v>
      </c>
      <c r="B36" s="42">
        <v>288000</v>
      </c>
      <c r="C36" s="43" t="s">
        <v>22</v>
      </c>
      <c r="D36" s="49" t="s">
        <v>84</v>
      </c>
      <c r="E36" s="48"/>
      <c r="F36" s="48"/>
      <c r="G36" s="23"/>
    </row>
    <row r="37" spans="1:7" customFormat="1" ht="18.75" customHeight="1" x14ac:dyDescent="0.25">
      <c r="A37" s="41">
        <v>45513</v>
      </c>
      <c r="B37" s="42">
        <v>313000</v>
      </c>
      <c r="C37" s="43" t="s">
        <v>24</v>
      </c>
      <c r="D37" s="49" t="s">
        <v>48</v>
      </c>
      <c r="E37" s="48"/>
      <c r="F37" s="48"/>
      <c r="G37" s="23"/>
    </row>
    <row r="38" spans="1:7" customFormat="1" ht="18.75" customHeight="1" x14ac:dyDescent="0.25">
      <c r="A38" s="41">
        <v>45513</v>
      </c>
      <c r="B38" s="42">
        <v>290000</v>
      </c>
      <c r="C38" s="43" t="s">
        <v>22</v>
      </c>
      <c r="D38" s="49" t="s">
        <v>90</v>
      </c>
      <c r="E38" s="48"/>
      <c r="F38" s="48"/>
      <c r="G38" s="23"/>
    </row>
    <row r="39" spans="1:7" customFormat="1" ht="18.75" customHeight="1" x14ac:dyDescent="0.25">
      <c r="A39" s="41">
        <v>45518</v>
      </c>
      <c r="B39" s="42">
        <v>95000</v>
      </c>
      <c r="C39" s="43" t="s">
        <v>56</v>
      </c>
      <c r="D39" s="49" t="s">
        <v>57</v>
      </c>
      <c r="E39" s="48"/>
      <c r="F39" s="48"/>
      <c r="G39" s="23"/>
    </row>
    <row r="40" spans="1:7" customFormat="1" ht="18.75" customHeight="1" x14ac:dyDescent="0.25">
      <c r="A40" s="41">
        <v>45526</v>
      </c>
      <c r="B40" s="42">
        <v>737157</v>
      </c>
      <c r="C40" s="43" t="s">
        <v>21</v>
      </c>
      <c r="D40" s="49" t="s">
        <v>69</v>
      </c>
      <c r="E40" s="48"/>
      <c r="F40" s="48"/>
      <c r="G40" s="23"/>
    </row>
    <row r="41" spans="1:7" customFormat="1" ht="18.75" customHeight="1" x14ac:dyDescent="0.25">
      <c r="A41" s="41">
        <v>45533</v>
      </c>
      <c r="B41" s="42">
        <v>277500</v>
      </c>
      <c r="C41" s="43" t="s">
        <v>22</v>
      </c>
      <c r="D41" s="49" t="s">
        <v>87</v>
      </c>
      <c r="E41" s="48"/>
      <c r="F41" s="48"/>
      <c r="G41" s="23"/>
    </row>
    <row r="42" spans="1:7" customFormat="1" ht="33.75" customHeight="1" x14ac:dyDescent="0.25">
      <c r="A42" s="50" t="s">
        <v>5</v>
      </c>
      <c r="B42" s="51">
        <f>SUM(B36:B41)</f>
        <v>2000657</v>
      </c>
      <c r="C42" s="51"/>
      <c r="D42" s="51"/>
      <c r="E42" s="48"/>
      <c r="F42" s="52"/>
      <c r="G42" s="23"/>
    </row>
    <row r="43" spans="1:7" customFormat="1" ht="33.75" customHeight="1" x14ac:dyDescent="0.25">
      <c r="A43" s="45" t="s">
        <v>16</v>
      </c>
      <c r="B43" s="46"/>
      <c r="C43" s="46"/>
      <c r="D43" s="47"/>
      <c r="E43" s="48"/>
      <c r="F43" s="48"/>
      <c r="G43" s="23"/>
    </row>
    <row r="44" spans="1:7" customFormat="1" ht="24" customHeight="1" x14ac:dyDescent="0.25">
      <c r="A44" s="41">
        <v>45517</v>
      </c>
      <c r="B44" s="42">
        <v>77940</v>
      </c>
      <c r="C44" s="43" t="s">
        <v>52</v>
      </c>
      <c r="D44" s="49" t="s">
        <v>53</v>
      </c>
      <c r="E44" s="48"/>
      <c r="F44" s="48"/>
      <c r="G44" s="23"/>
    </row>
    <row r="45" spans="1:7" customFormat="1" ht="24" customHeight="1" x14ac:dyDescent="0.25">
      <c r="A45" s="41">
        <v>45519</v>
      </c>
      <c r="B45" s="42">
        <v>150620</v>
      </c>
      <c r="C45" s="43" t="s">
        <v>20</v>
      </c>
      <c r="D45" s="49" t="s">
        <v>58</v>
      </c>
      <c r="E45" s="48"/>
      <c r="F45" s="48"/>
      <c r="G45" s="23"/>
    </row>
    <row r="46" spans="1:7" customFormat="1" ht="24" customHeight="1" x14ac:dyDescent="0.25">
      <c r="A46" s="41">
        <v>45519</v>
      </c>
      <c r="B46" s="42">
        <v>5050</v>
      </c>
      <c r="C46" s="43" t="s">
        <v>20</v>
      </c>
      <c r="D46" s="49" t="s">
        <v>58</v>
      </c>
      <c r="E46" s="48"/>
      <c r="F46" s="48"/>
      <c r="G46" s="23"/>
    </row>
    <row r="47" spans="1:7" customFormat="1" ht="24" customHeight="1" x14ac:dyDescent="0.25">
      <c r="A47" s="41">
        <v>45525</v>
      </c>
      <c r="B47" s="42">
        <v>4000</v>
      </c>
      <c r="C47" s="43" t="s">
        <v>65</v>
      </c>
      <c r="D47" s="49" t="s">
        <v>64</v>
      </c>
      <c r="E47" s="48"/>
      <c r="F47" s="48"/>
      <c r="G47" s="23"/>
    </row>
    <row r="48" spans="1:7" customFormat="1" ht="24" customHeight="1" x14ac:dyDescent="0.25">
      <c r="A48" s="41">
        <v>45533</v>
      </c>
      <c r="B48" s="42">
        <v>192000</v>
      </c>
      <c r="C48" s="43" t="s">
        <v>20</v>
      </c>
      <c r="D48" s="49" t="s">
        <v>58</v>
      </c>
      <c r="E48" s="48"/>
      <c r="F48" s="48"/>
      <c r="G48" s="23"/>
    </row>
    <row r="49" spans="1:12" customFormat="1" ht="33.75" customHeight="1" x14ac:dyDescent="0.25">
      <c r="A49" s="53" t="s">
        <v>5</v>
      </c>
      <c r="B49" s="51">
        <f>SUM(B44:B48)</f>
        <v>429610</v>
      </c>
      <c r="C49" s="51"/>
      <c r="D49" s="51"/>
      <c r="E49" s="48"/>
      <c r="F49" s="52"/>
      <c r="G49" s="23"/>
    </row>
    <row r="50" spans="1:12" customFormat="1" x14ac:dyDescent="0.25">
      <c r="A50" s="54" t="s">
        <v>7</v>
      </c>
      <c r="B50" s="54"/>
      <c r="C50" s="54"/>
      <c r="D50" s="54"/>
      <c r="E50" s="48"/>
      <c r="F50" s="48"/>
      <c r="L50" t="s">
        <v>9</v>
      </c>
    </row>
    <row r="51" spans="1:12" customFormat="1" x14ac:dyDescent="0.25">
      <c r="A51" s="55">
        <v>45534</v>
      </c>
      <c r="B51" s="51">
        <v>1409341.36</v>
      </c>
      <c r="C51" s="56"/>
      <c r="D51" s="56"/>
      <c r="E51" s="48"/>
      <c r="F51" s="48"/>
    </row>
    <row r="52" spans="1:12" customFormat="1" x14ac:dyDescent="0.25">
      <c r="A52" s="57" t="s">
        <v>6</v>
      </c>
      <c r="B52" s="58">
        <f>B51+B49+B42+B34</f>
        <v>21125634.809999999</v>
      </c>
      <c r="C52" s="59"/>
      <c r="D52" s="60"/>
      <c r="E52" s="48"/>
      <c r="F52" s="48"/>
    </row>
    <row r="53" spans="1:12" x14ac:dyDescent="0.25">
      <c r="A53" s="48"/>
      <c r="B53" s="48"/>
      <c r="C53" s="48"/>
      <c r="D53" s="48"/>
      <c r="E53" s="52"/>
      <c r="F53" s="48"/>
    </row>
    <row r="54" spans="1:12" x14ac:dyDescent="0.25">
      <c r="A54" s="48"/>
      <c r="B54" s="61"/>
      <c r="C54" s="62"/>
      <c r="D54" s="62"/>
      <c r="E54" s="62"/>
      <c r="F54" s="62"/>
    </row>
    <row r="55" spans="1:12" x14ac:dyDescent="0.25">
      <c r="A55" s="48"/>
      <c r="B55" s="48"/>
      <c r="C55" s="48"/>
      <c r="D55" s="48"/>
      <c r="E55" s="52"/>
      <c r="F55" s="48"/>
    </row>
    <row r="56" spans="1:12" x14ac:dyDescent="0.25">
      <c r="B56" s="16"/>
      <c r="E56" s="16"/>
    </row>
    <row r="57" spans="1:12" x14ac:dyDescent="0.25">
      <c r="B57" s="16"/>
      <c r="E57" s="16"/>
      <c r="F57" s="16"/>
    </row>
    <row r="58" spans="1:12" x14ac:dyDescent="0.25">
      <c r="C58" s="16"/>
      <c r="D58" s="16"/>
    </row>
    <row r="59" spans="1:12" x14ac:dyDescent="0.25">
      <c r="C59" s="16"/>
      <c r="D59" s="16"/>
      <c r="E59" s="16"/>
    </row>
    <row r="60" spans="1:12" x14ac:dyDescent="0.25">
      <c r="C60" s="16"/>
      <c r="D60" s="16"/>
    </row>
    <row r="61" spans="1:12" x14ac:dyDescent="0.25">
      <c r="C61" s="16"/>
      <c r="D61" s="16"/>
    </row>
    <row r="62" spans="1:12" x14ac:dyDescent="0.25">
      <c r="C62" s="16"/>
      <c r="D62" s="16"/>
    </row>
    <row r="63" spans="1:12" x14ac:dyDescent="0.25">
      <c r="D63" s="16"/>
    </row>
    <row r="64" spans="1:12" x14ac:dyDescent="0.25">
      <c r="D64" s="16"/>
    </row>
    <row r="65" spans="4:4" x14ac:dyDescent="0.25">
      <c r="D65" s="16"/>
    </row>
    <row r="66" spans="4:4" x14ac:dyDescent="0.25">
      <c r="D66" s="16"/>
    </row>
  </sheetData>
  <mergeCells count="6">
    <mergeCell ref="C54:F54"/>
    <mergeCell ref="C1:D1"/>
    <mergeCell ref="A50:D50"/>
    <mergeCell ref="A3:D3"/>
    <mergeCell ref="A35:D35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B8" sqref="B8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7"/>
      <c r="B1" s="37"/>
      <c r="C1" s="33" t="s">
        <v>28</v>
      </c>
      <c r="D1" s="34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38" t="s">
        <v>19</v>
      </c>
      <c r="B3" s="38"/>
      <c r="C3" s="38"/>
      <c r="D3" s="38"/>
    </row>
    <row r="4" spans="1:4" x14ac:dyDescent="0.25">
      <c r="A4" s="29">
        <v>45518</v>
      </c>
      <c r="B4" s="22">
        <v>42000</v>
      </c>
      <c r="C4" s="28" t="s">
        <v>34</v>
      </c>
      <c r="D4" s="28" t="s">
        <v>35</v>
      </c>
    </row>
    <row r="5" spans="1:4" x14ac:dyDescent="0.25">
      <c r="A5" s="29">
        <v>45523</v>
      </c>
      <c r="B5" s="22">
        <v>13484</v>
      </c>
      <c r="C5" s="28" t="s">
        <v>36</v>
      </c>
      <c r="D5" s="28"/>
    </row>
    <row r="6" spans="1:4" ht="15.75" x14ac:dyDescent="0.25">
      <c r="A6" s="30" t="s">
        <v>5</v>
      </c>
      <c r="B6" s="24">
        <f>SUM(B4:B5)</f>
        <v>55484</v>
      </c>
      <c r="C6" s="17"/>
      <c r="D6" s="28"/>
    </row>
    <row r="7" spans="1:4" ht="17.25" customHeight="1" x14ac:dyDescent="0.25">
      <c r="A7" s="38" t="s">
        <v>7</v>
      </c>
      <c r="B7" s="38"/>
      <c r="C7" s="38"/>
      <c r="D7" s="38"/>
    </row>
    <row r="8" spans="1:4" x14ac:dyDescent="0.25">
      <c r="A8" s="29">
        <v>45534</v>
      </c>
      <c r="B8" s="22">
        <v>36933.46</v>
      </c>
      <c r="C8" s="26"/>
      <c r="D8" s="26"/>
    </row>
    <row r="9" spans="1:4" x14ac:dyDescent="0.25">
      <c r="A9" s="5" t="s">
        <v>6</v>
      </c>
      <c r="B9" s="24">
        <f>B6+B8</f>
        <v>92417.459999999992</v>
      </c>
      <c r="C9" s="2"/>
      <c r="D9" s="2"/>
    </row>
    <row r="10" spans="1:4" x14ac:dyDescent="0.25">
      <c r="B10" s="27"/>
    </row>
  </sheetData>
  <mergeCells count="4">
    <mergeCell ref="A1:B1"/>
    <mergeCell ref="C1:D1"/>
    <mergeCell ref="A7:D7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7"/>
      <c r="B1" s="37"/>
      <c r="C1" s="33" t="s">
        <v>29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32</v>
      </c>
      <c r="B3" s="35"/>
      <c r="C3" s="35"/>
      <c r="D3" s="35"/>
    </row>
    <row r="4" spans="1:4" ht="15.75" x14ac:dyDescent="0.25">
      <c r="A4" s="3">
        <v>45506</v>
      </c>
      <c r="B4" s="6">
        <v>107242.92</v>
      </c>
      <c r="C4" s="28" t="s">
        <v>33</v>
      </c>
      <c r="D4" s="8"/>
    </row>
    <row r="5" spans="1:4" ht="15.75" x14ac:dyDescent="0.25">
      <c r="A5" s="8"/>
      <c r="B5" s="8"/>
      <c r="C5" s="8"/>
      <c r="D5" s="8"/>
    </row>
    <row r="6" spans="1:4" x14ac:dyDescent="0.25">
      <c r="A6" s="35" t="s">
        <v>7</v>
      </c>
      <c r="B6" s="35"/>
      <c r="C6" s="35"/>
      <c r="D6" s="35"/>
    </row>
    <row r="7" spans="1:4" x14ac:dyDescent="0.25">
      <c r="A7" s="3">
        <v>45534</v>
      </c>
      <c r="B7" s="6">
        <v>269185.55</v>
      </c>
      <c r="C7" s="2"/>
      <c r="D7" s="2"/>
    </row>
    <row r="8" spans="1:4" x14ac:dyDescent="0.25">
      <c r="A8" s="5" t="s">
        <v>6</v>
      </c>
      <c r="B8" s="4">
        <f>B4+B7</f>
        <v>376428.47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7"/>
      <c r="B1" s="37"/>
      <c r="C1" s="39" t="s">
        <v>30</v>
      </c>
      <c r="D1" s="4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8" t="s">
        <v>11</v>
      </c>
      <c r="B3" s="38"/>
      <c r="C3" s="38" t="s">
        <v>7</v>
      </c>
      <c r="D3" s="38"/>
    </row>
    <row r="4" spans="1:4" ht="15.75" x14ac:dyDescent="0.25">
      <c r="A4" s="3">
        <v>45534</v>
      </c>
      <c r="B4" s="12">
        <v>521838.73</v>
      </c>
      <c r="C4" s="13" t="s">
        <v>12</v>
      </c>
      <c r="D4" s="8"/>
    </row>
    <row r="5" spans="1:4" x14ac:dyDescent="0.25">
      <c r="A5" s="38" t="s">
        <v>13</v>
      </c>
      <c r="B5" s="38"/>
      <c r="C5" s="38"/>
      <c r="D5" s="38"/>
    </row>
    <row r="6" spans="1:4" ht="15.75" x14ac:dyDescent="0.25">
      <c r="A6" s="3">
        <v>45534</v>
      </c>
      <c r="B6" s="14">
        <v>75831.62</v>
      </c>
      <c r="C6" s="13" t="s">
        <v>12</v>
      </c>
      <c r="D6" s="8"/>
    </row>
    <row r="7" spans="1:4" x14ac:dyDescent="0.25">
      <c r="A7" s="38" t="s">
        <v>14</v>
      </c>
      <c r="B7" s="38"/>
      <c r="C7" s="38"/>
      <c r="D7" s="38"/>
    </row>
    <row r="8" spans="1:4" x14ac:dyDescent="0.25">
      <c r="A8" s="3">
        <v>45534</v>
      </c>
      <c r="B8" s="14">
        <v>135086.06</v>
      </c>
      <c r="C8" s="11" t="s">
        <v>12</v>
      </c>
      <c r="D8" s="7"/>
    </row>
    <row r="9" spans="1:4" x14ac:dyDescent="0.25">
      <c r="A9" s="38" t="s">
        <v>15</v>
      </c>
      <c r="B9" s="38"/>
      <c r="C9" s="38"/>
      <c r="D9" s="38"/>
    </row>
    <row r="10" spans="1:4" x14ac:dyDescent="0.25">
      <c r="A10" s="3">
        <v>45534</v>
      </c>
      <c r="B10" s="14">
        <v>516633.01</v>
      </c>
      <c r="C10" s="11"/>
      <c r="D10" s="7"/>
    </row>
    <row r="11" spans="1:4" x14ac:dyDescent="0.25">
      <c r="A11" s="38" t="s">
        <v>7</v>
      </c>
      <c r="B11" s="38"/>
      <c r="C11" s="38" t="s">
        <v>7</v>
      </c>
      <c r="D11" s="38"/>
    </row>
    <row r="12" spans="1:4" x14ac:dyDescent="0.25">
      <c r="A12" s="3">
        <v>45534</v>
      </c>
      <c r="B12" s="12">
        <v>52874.75</v>
      </c>
      <c r="D12" s="11"/>
    </row>
    <row r="13" spans="1:4" x14ac:dyDescent="0.25">
      <c r="A13" s="9" t="s">
        <v>6</v>
      </c>
      <c r="B13" s="10">
        <f>B4+B6+B8+B12+B10</f>
        <v>1302264.17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9" t="s">
        <v>31</v>
      </c>
      <c r="D1" s="4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7</v>
      </c>
      <c r="B3" s="35"/>
      <c r="C3" s="35"/>
      <c r="D3" s="35"/>
    </row>
    <row r="4" spans="1:4" ht="15.75" x14ac:dyDescent="0.25">
      <c r="A4" s="18">
        <v>45534</v>
      </c>
      <c r="B4" s="21">
        <v>257474.41</v>
      </c>
      <c r="C4" s="19"/>
      <c r="D4" s="20"/>
    </row>
    <row r="5" spans="1:4" x14ac:dyDescent="0.25">
      <c r="A5" s="9" t="s">
        <v>6</v>
      </c>
      <c r="B5" s="25">
        <f>B4</f>
        <v>257474.41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2024-09-20T12:35:44Z</dcterms:modified>
</cp:coreProperties>
</file>